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<sst xmlns="http://schemas.openxmlformats.org/spreadsheetml/2006/main" count="250" uniqueCount="197">
  <si>
    <t>Philco 47-1230  - Chicago</t>
  </si>
  <si>
    <t>Resistors</t>
  </si>
  <si>
    <t>Sams #</t>
  </si>
  <si>
    <t>Philco #</t>
  </si>
  <si>
    <t>Spec. Value</t>
  </si>
  <si>
    <t>Spec.
Wattage</t>
  </si>
  <si>
    <t>Orig. Value</t>
  </si>
  <si>
    <t>New Value</t>
  </si>
  <si>
    <t>Done</t>
  </si>
  <si>
    <t>Connection 1</t>
  </si>
  <si>
    <t>Connection 2</t>
  </si>
  <si>
    <t>Comments</t>
  </si>
  <si>
    <t>Replace</t>
  </si>
  <si>
    <t>Cost</t>
  </si>
  <si>
    <t>R78</t>
  </si>
  <si>
    <t>R407</t>
  </si>
  <si>
    <t>7F8-8</t>
  </si>
  <si>
    <t>FS1(F)-2</t>
  </si>
  <si>
    <t>R79</t>
  </si>
  <si>
    <t>R408</t>
  </si>
  <si>
    <t>FS1(F)-11</t>
  </si>
  <si>
    <t>R80</t>
  </si>
  <si>
    <t>R406</t>
  </si>
  <si>
    <t>7F8-5</t>
  </si>
  <si>
    <t>TS9-3</t>
  </si>
  <si>
    <t>R81</t>
  </si>
  <si>
    <t>R409</t>
  </si>
  <si>
    <t>7F8-1</t>
  </si>
  <si>
    <t>7F8-4</t>
  </si>
  <si>
    <t>R82</t>
  </si>
  <si>
    <t>R410</t>
  </si>
  <si>
    <t>X</t>
  </si>
  <si>
    <t>7F8-3</t>
  </si>
  <si>
    <t>TS10-2</t>
  </si>
  <si>
    <t>R83</t>
  </si>
  <si>
    <t>R411</t>
  </si>
  <si>
    <t>FS2(F)-7</t>
  </si>
  <si>
    <t>R84</t>
  </si>
  <si>
    <t>R401</t>
  </si>
  <si>
    <t>On pushbutton assembly</t>
  </si>
  <si>
    <t>R85</t>
  </si>
  <si>
    <t>R400</t>
  </si>
  <si>
    <t>6AG5-1</t>
  </si>
  <si>
    <t>L402 TAP</t>
  </si>
  <si>
    <t>R86</t>
  </si>
  <si>
    <t>R402</t>
  </si>
  <si>
    <t>6AG5-7</t>
  </si>
  <si>
    <t>Chassis near 6AG5</t>
  </si>
  <si>
    <t>R87</t>
  </si>
  <si>
    <t>R403</t>
  </si>
  <si>
    <t>TS9-1</t>
  </si>
  <si>
    <t>6AG5-6</t>
  </si>
  <si>
    <t>R88</t>
  </si>
  <si>
    <t>R404</t>
  </si>
  <si>
    <t>TS9-2</t>
  </si>
  <si>
    <t>R89</t>
  </si>
  <si>
    <t>R300</t>
  </si>
  <si>
    <t>TS9-4</t>
  </si>
  <si>
    <t>TS10-1</t>
  </si>
  <si>
    <t>R90</t>
  </si>
  <si>
    <t>R301</t>
  </si>
  <si>
    <t>FS4(R)-10</t>
  </si>
  <si>
    <t>R91</t>
  </si>
  <si>
    <t>R302</t>
  </si>
  <si>
    <t>6BA6-7</t>
  </si>
  <si>
    <t>Chassis near 6BA6</t>
  </si>
  <si>
    <t>R92</t>
  </si>
  <si>
    <t>R303</t>
  </si>
  <si>
    <t>TS10-5</t>
  </si>
  <si>
    <t>R93</t>
  </si>
  <si>
    <t>R304</t>
  </si>
  <si>
    <t>TS7-5</t>
  </si>
  <si>
    <t>TS8-4</t>
  </si>
  <si>
    <t>Had been replaced previously</t>
  </si>
  <si>
    <t>R94</t>
  </si>
  <si>
    <t>R305</t>
  </si>
  <si>
    <t>OK</t>
  </si>
  <si>
    <t>TS7-2</t>
  </si>
  <si>
    <t>7R7-3</t>
  </si>
  <si>
    <t>R95</t>
  </si>
  <si>
    <t>???</t>
  </si>
  <si>
    <t>TS8-1</t>
  </si>
  <si>
    <t>TS8-2</t>
  </si>
  <si>
    <t>R96</t>
  </si>
  <si>
    <t>R306</t>
  </si>
  <si>
    <t>TS6-9</t>
  </si>
  <si>
    <t>7R7-7</t>
  </si>
  <si>
    <t>R97</t>
  </si>
  <si>
    <t>R307</t>
  </si>
  <si>
    <t>TS7-4</t>
  </si>
  <si>
    <t>7R7-5</t>
  </si>
  <si>
    <t>R98</t>
  </si>
  <si>
    <t>R308</t>
  </si>
  <si>
    <t>R99</t>
  </si>
  <si>
    <t>R309</t>
  </si>
  <si>
    <t>TS8-3</t>
  </si>
  <si>
    <t>R100</t>
  </si>
  <si>
    <t>R315</t>
  </si>
  <si>
    <t>6V6(2)-4</t>
  </si>
  <si>
    <t>6V6(2)-6</t>
  </si>
  <si>
    <t>R101</t>
  </si>
  <si>
    <t>R310</t>
  </si>
  <si>
    <t>TS6-5</t>
  </si>
  <si>
    <t>TS7-1</t>
  </si>
  <si>
    <t>R102</t>
  </si>
  <si>
    <t>R311</t>
  </si>
  <si>
    <t>R103</t>
  </si>
  <si>
    <t>R316</t>
  </si>
  <si>
    <t>TS6-2</t>
  </si>
  <si>
    <t>R104</t>
  </si>
  <si>
    <t>R314</t>
  </si>
  <si>
    <t>TS6-6</t>
  </si>
  <si>
    <t>TS6-7</t>
  </si>
  <si>
    <t>Looked ugly</t>
  </si>
  <si>
    <t>R105</t>
  </si>
  <si>
    <t>R313</t>
  </si>
  <si>
    <t>TS6-8</t>
  </si>
  <si>
    <t>R106</t>
  </si>
  <si>
    <t>R312</t>
  </si>
  <si>
    <t>7X7-6</t>
  </si>
  <si>
    <t>6V6(2)-8</t>
  </si>
  <si>
    <t>R107</t>
  </si>
  <si>
    <t>R200</t>
  </si>
  <si>
    <t>TS6-4</t>
  </si>
  <si>
    <t>FM Test</t>
  </si>
  <si>
    <t>R108</t>
  </si>
  <si>
    <t>R205</t>
  </si>
  <si>
    <t>TS11-1</t>
  </si>
  <si>
    <t>VC Tap</t>
  </si>
  <si>
    <t>R109</t>
  </si>
  <si>
    <t>R204</t>
  </si>
  <si>
    <t>VC-1</t>
  </si>
  <si>
    <t>TS11-2</t>
  </si>
  <si>
    <t>R110</t>
  </si>
  <si>
    <t>R208</t>
  </si>
  <si>
    <t>TS3-2</t>
  </si>
  <si>
    <t>7X7-3</t>
  </si>
  <si>
    <t>R111</t>
  </si>
  <si>
    <t>R202</t>
  </si>
  <si>
    <t>TS2-2</t>
  </si>
  <si>
    <t>TS2-4</t>
  </si>
  <si>
    <t>R112</t>
  </si>
  <si>
    <t>R203</t>
  </si>
  <si>
    <t>TS3-1</t>
  </si>
  <si>
    <t>7AF7-4</t>
  </si>
  <si>
    <t>R113</t>
  </si>
  <si>
    <t>R206</t>
  </si>
  <si>
    <t>TS4-4</t>
  </si>
  <si>
    <t>R114</t>
  </si>
  <si>
    <t>R207</t>
  </si>
  <si>
    <t>Looked like it was broken</t>
  </si>
  <si>
    <t>R115</t>
  </si>
  <si>
    <t>R210</t>
  </si>
  <si>
    <t>TS5-2</t>
  </si>
  <si>
    <t>7AF7-7</t>
  </si>
  <si>
    <t>R116</t>
  </si>
  <si>
    <t>R213</t>
  </si>
  <si>
    <t>7AF7-6</t>
  </si>
  <si>
    <t>TS5-3</t>
  </si>
  <si>
    <t>R117</t>
  </si>
  <si>
    <t>R214</t>
  </si>
  <si>
    <t>C102(B) +</t>
  </si>
  <si>
    <t>47k on Philco schematic – 68k in circuit</t>
  </si>
  <si>
    <t>R118</t>
  </si>
  <si>
    <t>R215</t>
  </si>
  <si>
    <t>7AF7-3</t>
  </si>
  <si>
    <t>R119</t>
  </si>
  <si>
    <t>R216</t>
  </si>
  <si>
    <t>TS4-2</t>
  </si>
  <si>
    <t>6V6(1)-5</t>
  </si>
  <si>
    <t>R120</t>
  </si>
  <si>
    <t>R217</t>
  </si>
  <si>
    <t>6V6(2)-5</t>
  </si>
  <si>
    <t>R121</t>
  </si>
  <si>
    <t>R218</t>
  </si>
  <si>
    <t>TS4-1</t>
  </si>
  <si>
    <t>R122</t>
  </si>
  <si>
    <t>R219</t>
  </si>
  <si>
    <t>TS1-1</t>
  </si>
  <si>
    <t>R123</t>
  </si>
  <si>
    <t>R212</t>
  </si>
  <si>
    <t>TS5-5</t>
  </si>
  <si>
    <t>TS5-7</t>
  </si>
  <si>
    <t>R124</t>
  </si>
  <si>
    <t>R221</t>
  </si>
  <si>
    <t>7AF7-5</t>
  </si>
  <si>
    <t>R125</t>
  </si>
  <si>
    <t>R220</t>
  </si>
  <si>
    <t>TS5-1</t>
  </si>
  <si>
    <t>R126</t>
  </si>
  <si>
    <t>R211</t>
  </si>
  <si>
    <t>TS5-6</t>
  </si>
  <si>
    <t>R127</t>
  </si>
  <si>
    <t>C102(A) +</t>
  </si>
  <si>
    <t>C103 +</t>
  </si>
  <si>
    <t>R128</t>
  </si>
  <si>
    <t>Mounted on chassis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</si>
</sst>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%"/>
    <numFmt numFmtId="166" formatCode="[$$-409]#,##0.00;[RED]\-[$$-409]#,##0.00"/>
    <numFmt numFmtId="167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Font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164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/>
    </xf>
    <xf numFmtId="164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right"/>
    </xf>
    <xf numFmtId="164" fontId="1" fillId="0" borderId="0" xfId="0" applyFont="1" applyAlignment="1">
      <alignment/>
    </xf>
    <xf numFmtId="164" fontId="1" fillId="0" borderId="1" xfId="0" applyFont="1" applyBorder="1" applyAlignment="1">
      <alignment wrapText="1"/>
    </xf>
    <xf numFmtId="164" fontId="1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Border="1" applyAlignment="1">
      <alignment vertical="center"/>
    </xf>
    <xf numFmtId="164" fontId="0" fillId="0" borderId="1" xfId="0" applyBorder="1" applyAlignment="1">
      <alignment vertical="center" wrapText="1"/>
    </xf>
    <xf numFmtId="165" fontId="0" fillId="0" borderId="1" xfId="0" applyNumberFormat="1" applyBorder="1" applyAlignment="1">
      <alignment vertical="center"/>
    </xf>
    <xf numFmtId="164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right" vertical="center"/>
    </xf>
    <xf numFmtId="164" fontId="0" fillId="0" borderId="0" xfId="0" applyAlignment="1">
      <alignment vertical="center"/>
    </xf>
    <xf numFmtId="166" fontId="0" fillId="0" borderId="1" xfId="0" applyNumberFormat="1" applyBorder="1" applyAlignment="1">
      <alignment horizontal="right"/>
    </xf>
    <xf numFmtId="164" fontId="0" fillId="0" borderId="1" xfId="0" applyBorder="1" applyAlignment="1">
      <alignment horizontal="center"/>
    </xf>
    <xf numFmtId="164" fontId="0" fillId="0" borderId="1" xfId="0" applyBorder="1" applyAlignment="1">
      <alignment/>
    </xf>
    <xf numFmtId="164" fontId="0" fillId="0" borderId="1" xfId="0" applyBorder="1" applyAlignment="1">
      <alignment wrapText="1"/>
    </xf>
    <xf numFmtId="165" fontId="0" fillId="0" borderId="1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titled1" xfId="20"/>
  </cellStyles>
  <dxfs count="1">
    <dxf>
      <fill>
        <patternFill patternType="solid">
          <fgColor rgb="FF969696"/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workbookViewId="0" topLeftCell="A19">
      <selection activeCell="H23" sqref="H23"/>
    </sheetView>
  </sheetViews>
  <sheetFormatPr defaultColWidth="9.140625" defaultRowHeight="12.75"/>
  <cols>
    <col min="1" max="1" width="7.57421875" style="1" customWidth="1"/>
    <col min="2" max="2" width="8.140625" style="1" customWidth="1"/>
    <col min="3" max="3" width="8.421875" style="0" customWidth="1"/>
    <col min="4" max="4" width="7.7109375" style="0" customWidth="1"/>
    <col min="5" max="5" width="8.421875" style="1" customWidth="1"/>
    <col min="6" max="6" width="7.57421875" style="0" customWidth="1"/>
    <col min="7" max="7" width="5.8515625" style="1" customWidth="1"/>
    <col min="8" max="8" width="17.8515625" style="0" customWidth="1"/>
    <col min="9" max="9" width="17.28125" style="0" customWidth="1"/>
    <col min="10" max="10" width="30.140625" style="2" customWidth="1"/>
    <col min="11" max="11" width="11.28125" style="3" customWidth="1"/>
    <col min="12" max="12" width="8.421875" style="1" customWidth="1"/>
    <col min="13" max="13" width="6.00390625" style="4" customWidth="1"/>
    <col min="14" max="16384" width="11.57421875" style="0" customWidth="1"/>
  </cols>
  <sheetData>
    <row r="1" spans="1:13" s="9" customFormat="1" ht="12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6"/>
      <c r="L1" s="7"/>
      <c r="M1" s="8"/>
    </row>
    <row r="2" spans="1:13" s="9" customFormat="1" ht="12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  <c r="L2" s="7"/>
      <c r="M2" s="8"/>
    </row>
    <row r="3" spans="1:13" s="9" customFormat="1" ht="24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7" t="s">
        <v>9</v>
      </c>
      <c r="I3" s="7" t="s">
        <v>10</v>
      </c>
      <c r="J3" s="10" t="s">
        <v>11</v>
      </c>
      <c r="K3" s="6"/>
      <c r="L3" s="7" t="s">
        <v>12</v>
      </c>
      <c r="M3" s="8" t="s">
        <v>13</v>
      </c>
    </row>
    <row r="4" spans="1:13" s="18" customFormat="1" ht="23.25" customHeight="1">
      <c r="A4" s="11" t="s">
        <v>14</v>
      </c>
      <c r="B4" s="12" t="s">
        <v>15</v>
      </c>
      <c r="C4" s="12">
        <v>2200000</v>
      </c>
      <c r="D4" s="12">
        <v>0.5</v>
      </c>
      <c r="E4" s="12">
        <v>3100000</v>
      </c>
      <c r="F4" s="13"/>
      <c r="G4" s="12"/>
      <c r="H4" s="13" t="s">
        <v>16</v>
      </c>
      <c r="I4" s="13" t="s">
        <v>17</v>
      </c>
      <c r="J4" s="14"/>
      <c r="K4" s="15">
        <f aca="true" t="shared" si="0" ref="K4:K54">(E4-C4)/C4</f>
        <v>0.409090909090909</v>
      </c>
      <c r="L4" s="16">
        <f aca="true" t="shared" si="1" ref="L4:L54">IF(ABS(K4)&gt;=0.1,"X","")</f>
        <v>0</v>
      </c>
      <c r="M4" s="17"/>
    </row>
    <row r="5" spans="1:13" s="18" customFormat="1" ht="23.25" customHeight="1">
      <c r="A5" s="11" t="s">
        <v>18</v>
      </c>
      <c r="B5" s="12" t="s">
        <v>19</v>
      </c>
      <c r="C5" s="12">
        <v>470000</v>
      </c>
      <c r="D5" s="12">
        <v>0.5</v>
      </c>
      <c r="E5" s="12">
        <v>462000</v>
      </c>
      <c r="F5" s="13"/>
      <c r="G5" s="12"/>
      <c r="H5" s="13" t="s">
        <v>17</v>
      </c>
      <c r="I5" s="13" t="s">
        <v>20</v>
      </c>
      <c r="J5" s="14"/>
      <c r="K5" s="15">
        <f t="shared" si="0"/>
        <v>-0.0170212765957447</v>
      </c>
      <c r="L5" s="16">
        <f t="shared" si="1"/>
        <v>0</v>
      </c>
      <c r="M5" s="17"/>
    </row>
    <row r="6" spans="1:13" s="18" customFormat="1" ht="23.25" customHeight="1">
      <c r="A6" s="11" t="s">
        <v>21</v>
      </c>
      <c r="B6" s="12" t="s">
        <v>22</v>
      </c>
      <c r="C6" s="12">
        <v>1500</v>
      </c>
      <c r="D6" s="12">
        <v>0.5</v>
      </c>
      <c r="E6" s="12">
        <v>1610</v>
      </c>
      <c r="F6" s="13"/>
      <c r="G6" s="12"/>
      <c r="H6" s="13" t="s">
        <v>23</v>
      </c>
      <c r="I6" s="13" t="s">
        <v>24</v>
      </c>
      <c r="J6" s="14"/>
      <c r="K6" s="15">
        <f t="shared" si="0"/>
        <v>0.07333333333333329</v>
      </c>
      <c r="L6" s="16">
        <f t="shared" si="1"/>
        <v>0</v>
      </c>
      <c r="M6" s="17"/>
    </row>
    <row r="7" spans="1:13" s="18" customFormat="1" ht="23.25" customHeight="1">
      <c r="A7" s="11" t="s">
        <v>25</v>
      </c>
      <c r="B7" s="12" t="s">
        <v>26</v>
      </c>
      <c r="C7" s="12">
        <v>15000</v>
      </c>
      <c r="D7" s="12">
        <v>0.5</v>
      </c>
      <c r="E7" s="12">
        <v>19100</v>
      </c>
      <c r="F7" s="13"/>
      <c r="G7" s="12"/>
      <c r="H7" s="13" t="s">
        <v>27</v>
      </c>
      <c r="I7" s="13" t="s">
        <v>28</v>
      </c>
      <c r="J7" s="14"/>
      <c r="K7" s="15">
        <f t="shared" si="0"/>
        <v>0.27333333333333304</v>
      </c>
      <c r="L7" s="16">
        <f t="shared" si="1"/>
        <v>0</v>
      </c>
      <c r="M7" s="17"/>
    </row>
    <row r="8" spans="1:13" s="18" customFormat="1" ht="23.25" customHeight="1">
      <c r="A8" s="11" t="s">
        <v>29</v>
      </c>
      <c r="B8" s="12" t="s">
        <v>30</v>
      </c>
      <c r="C8" s="12">
        <v>27000</v>
      </c>
      <c r="D8" s="12">
        <v>0.5</v>
      </c>
      <c r="E8" s="12">
        <v>35500</v>
      </c>
      <c r="F8" s="13">
        <v>26560</v>
      </c>
      <c r="G8" s="12" t="s">
        <v>31</v>
      </c>
      <c r="H8" s="13" t="s">
        <v>32</v>
      </c>
      <c r="I8" s="13" t="s">
        <v>33</v>
      </c>
      <c r="J8" s="14"/>
      <c r="K8" s="15">
        <f t="shared" si="0"/>
        <v>0.31481481481481505</v>
      </c>
      <c r="L8" s="16">
        <f t="shared" si="1"/>
        <v>0</v>
      </c>
      <c r="M8" s="17">
        <v>0.1</v>
      </c>
    </row>
    <row r="9" spans="1:13" s="18" customFormat="1" ht="23.25" customHeight="1">
      <c r="A9" s="11" t="s">
        <v>34</v>
      </c>
      <c r="B9" s="12" t="s">
        <v>35</v>
      </c>
      <c r="C9" s="12">
        <v>4700</v>
      </c>
      <c r="D9" s="12">
        <v>0.5</v>
      </c>
      <c r="E9" s="12">
        <v>4780</v>
      </c>
      <c r="F9" s="13"/>
      <c r="G9" s="12"/>
      <c r="H9" s="13" t="s">
        <v>32</v>
      </c>
      <c r="I9" s="13" t="s">
        <v>36</v>
      </c>
      <c r="J9" s="14"/>
      <c r="K9" s="15">
        <f t="shared" si="0"/>
        <v>0.0170212765957447</v>
      </c>
      <c r="L9" s="16">
        <f t="shared" si="1"/>
        <v>0</v>
      </c>
      <c r="M9" s="17"/>
    </row>
    <row r="10" spans="1:13" s="18" customFormat="1" ht="23.25" customHeight="1">
      <c r="A10" s="11" t="s">
        <v>37</v>
      </c>
      <c r="B10" s="12" t="s">
        <v>38</v>
      </c>
      <c r="C10" s="12">
        <v>6800</v>
      </c>
      <c r="D10" s="12">
        <v>0.5</v>
      </c>
      <c r="E10" s="12">
        <v>6970</v>
      </c>
      <c r="F10" s="13"/>
      <c r="G10" s="12"/>
      <c r="H10" s="13"/>
      <c r="I10" s="13"/>
      <c r="J10" s="14" t="s">
        <v>39</v>
      </c>
      <c r="K10" s="15">
        <f t="shared" si="0"/>
        <v>0.025</v>
      </c>
      <c r="L10" s="16">
        <f t="shared" si="1"/>
        <v>0</v>
      </c>
      <c r="M10" s="17"/>
    </row>
    <row r="11" spans="1:13" s="18" customFormat="1" ht="23.25" customHeight="1">
      <c r="A11" s="11" t="s">
        <v>40</v>
      </c>
      <c r="B11" s="12" t="s">
        <v>41</v>
      </c>
      <c r="C11" s="12">
        <v>10</v>
      </c>
      <c r="D11" s="12">
        <v>0.5</v>
      </c>
      <c r="E11" s="12">
        <v>11.9</v>
      </c>
      <c r="F11" s="13">
        <v>9.8</v>
      </c>
      <c r="G11" s="12" t="s">
        <v>31</v>
      </c>
      <c r="H11" s="13" t="s">
        <v>42</v>
      </c>
      <c r="I11" s="13" t="s">
        <v>43</v>
      </c>
      <c r="J11" s="14"/>
      <c r="K11" s="15">
        <f t="shared" si="0"/>
        <v>0.19</v>
      </c>
      <c r="L11" s="16">
        <f t="shared" si="1"/>
        <v>0</v>
      </c>
      <c r="M11" s="17">
        <v>0.1</v>
      </c>
    </row>
    <row r="12" spans="1:13" s="18" customFormat="1" ht="23.25" customHeight="1">
      <c r="A12" s="11" t="s">
        <v>44</v>
      </c>
      <c r="B12" s="12" t="s">
        <v>45</v>
      </c>
      <c r="C12" s="12">
        <v>150</v>
      </c>
      <c r="D12" s="12">
        <v>0.5</v>
      </c>
      <c r="E12" s="12">
        <v>400</v>
      </c>
      <c r="F12" s="13">
        <v>148.3</v>
      </c>
      <c r="G12" s="12" t="s">
        <v>31</v>
      </c>
      <c r="H12" s="13" t="s">
        <v>46</v>
      </c>
      <c r="I12" s="13" t="s">
        <v>47</v>
      </c>
      <c r="J12" s="14"/>
      <c r="K12" s="15">
        <f t="shared" si="0"/>
        <v>1.66666666666667</v>
      </c>
      <c r="L12" s="16">
        <f t="shared" si="1"/>
        <v>0</v>
      </c>
      <c r="M12" s="17">
        <v>0.1</v>
      </c>
    </row>
    <row r="13" spans="1:13" s="18" customFormat="1" ht="23.25" customHeight="1">
      <c r="A13" s="11" t="s">
        <v>48</v>
      </c>
      <c r="B13" s="12" t="s">
        <v>49</v>
      </c>
      <c r="C13" s="12">
        <v>47000</v>
      </c>
      <c r="D13" s="12">
        <v>0.5</v>
      </c>
      <c r="E13" s="12">
        <v>60500</v>
      </c>
      <c r="F13" s="13">
        <v>46300</v>
      </c>
      <c r="G13" s="12" t="s">
        <v>31</v>
      </c>
      <c r="H13" s="13" t="s">
        <v>50</v>
      </c>
      <c r="I13" s="13" t="s">
        <v>51</v>
      </c>
      <c r="J13" s="14"/>
      <c r="K13" s="15">
        <f t="shared" si="0"/>
        <v>0.287234042553191</v>
      </c>
      <c r="L13" s="16">
        <f t="shared" si="1"/>
        <v>0</v>
      </c>
      <c r="M13" s="17">
        <v>0.1</v>
      </c>
    </row>
    <row r="14" spans="1:13" s="18" customFormat="1" ht="23.25" customHeight="1">
      <c r="A14" s="11" t="s">
        <v>52</v>
      </c>
      <c r="B14" s="12" t="s">
        <v>53</v>
      </c>
      <c r="C14" s="12">
        <v>1000</v>
      </c>
      <c r="D14" s="12">
        <v>0.5</v>
      </c>
      <c r="E14" s="12">
        <v>1278</v>
      </c>
      <c r="F14" s="13">
        <v>987</v>
      </c>
      <c r="G14" s="12" t="s">
        <v>31</v>
      </c>
      <c r="H14" s="13" t="s">
        <v>50</v>
      </c>
      <c r="I14" s="13" t="s">
        <v>54</v>
      </c>
      <c r="J14" s="14"/>
      <c r="K14" s="15">
        <f t="shared" si="0"/>
        <v>0.278</v>
      </c>
      <c r="L14" s="16">
        <f t="shared" si="1"/>
        <v>0</v>
      </c>
      <c r="M14" s="17">
        <v>0.1</v>
      </c>
    </row>
    <row r="15" spans="1:13" s="18" customFormat="1" ht="23.25" customHeight="1">
      <c r="A15" s="11" t="s">
        <v>55</v>
      </c>
      <c r="B15" s="12" t="s">
        <v>56</v>
      </c>
      <c r="C15" s="12">
        <v>47000</v>
      </c>
      <c r="D15" s="12">
        <v>0.5</v>
      </c>
      <c r="E15" s="12">
        <v>59200</v>
      </c>
      <c r="F15" s="13">
        <v>46300</v>
      </c>
      <c r="G15" s="12" t="s">
        <v>31</v>
      </c>
      <c r="H15" s="13" t="s">
        <v>57</v>
      </c>
      <c r="I15" s="13" t="s">
        <v>58</v>
      </c>
      <c r="J15" s="14"/>
      <c r="K15" s="15">
        <f t="shared" si="0"/>
        <v>0.25957446808510604</v>
      </c>
      <c r="L15" s="16">
        <f t="shared" si="1"/>
        <v>0</v>
      </c>
      <c r="M15" s="17">
        <v>0.1</v>
      </c>
    </row>
    <row r="16" spans="1:13" s="18" customFormat="1" ht="23.25" customHeight="1">
      <c r="A16" s="11" t="s">
        <v>59</v>
      </c>
      <c r="B16" s="12" t="s">
        <v>60</v>
      </c>
      <c r="C16" s="12">
        <v>2200000</v>
      </c>
      <c r="D16" s="12">
        <v>0.5</v>
      </c>
      <c r="E16" s="12">
        <v>2470000</v>
      </c>
      <c r="F16" s="13"/>
      <c r="G16" s="12"/>
      <c r="H16" s="13" t="s">
        <v>20</v>
      </c>
      <c r="I16" s="13" t="s">
        <v>61</v>
      </c>
      <c r="J16" s="14"/>
      <c r="K16" s="15">
        <f t="shared" si="0"/>
        <v>0.122727272727273</v>
      </c>
      <c r="L16" s="16">
        <f t="shared" si="1"/>
        <v>0</v>
      </c>
      <c r="M16" s="17"/>
    </row>
    <row r="17" spans="1:13" s="18" customFormat="1" ht="23.25" customHeight="1">
      <c r="A17" s="11" t="s">
        <v>62</v>
      </c>
      <c r="B17" s="12" t="s">
        <v>63</v>
      </c>
      <c r="C17" s="12">
        <v>68</v>
      </c>
      <c r="D17" s="12">
        <v>0.5</v>
      </c>
      <c r="E17" s="12">
        <v>77800</v>
      </c>
      <c r="F17" s="13">
        <v>67.1</v>
      </c>
      <c r="G17" s="12" t="s">
        <v>31</v>
      </c>
      <c r="H17" s="13" t="s">
        <v>64</v>
      </c>
      <c r="I17" s="13" t="s">
        <v>65</v>
      </c>
      <c r="J17" s="14"/>
      <c r="K17" s="15">
        <f t="shared" si="0"/>
        <v>1143.11764705882</v>
      </c>
      <c r="L17" s="16">
        <f t="shared" si="1"/>
        <v>0</v>
      </c>
      <c r="M17" s="17">
        <v>0.1</v>
      </c>
    </row>
    <row r="18" spans="1:13" s="18" customFormat="1" ht="23.25" customHeight="1">
      <c r="A18" s="11" t="s">
        <v>66</v>
      </c>
      <c r="B18" s="12" t="s">
        <v>67</v>
      </c>
      <c r="C18" s="12">
        <v>27000</v>
      </c>
      <c r="D18" s="12">
        <v>0.5</v>
      </c>
      <c r="E18" s="12">
        <v>37400</v>
      </c>
      <c r="F18" s="13">
        <v>26700</v>
      </c>
      <c r="G18" s="12" t="s">
        <v>31</v>
      </c>
      <c r="H18" s="13" t="s">
        <v>33</v>
      </c>
      <c r="I18" s="13" t="s">
        <v>68</v>
      </c>
      <c r="J18" s="14"/>
      <c r="K18" s="15">
        <f t="shared" si="0"/>
        <v>0.385185185185185</v>
      </c>
      <c r="L18" s="16">
        <f t="shared" si="1"/>
        <v>0</v>
      </c>
      <c r="M18" s="17">
        <v>0.1</v>
      </c>
    </row>
    <row r="19" spans="1:13" s="18" customFormat="1" ht="23.25" customHeight="1">
      <c r="A19" s="11" t="s">
        <v>69</v>
      </c>
      <c r="B19" s="12" t="s">
        <v>70</v>
      </c>
      <c r="C19" s="12">
        <v>1000</v>
      </c>
      <c r="D19" s="12">
        <v>0.5</v>
      </c>
      <c r="E19" s="12">
        <v>1001</v>
      </c>
      <c r="F19" s="13">
        <v>981</v>
      </c>
      <c r="G19" s="12" t="s">
        <v>31</v>
      </c>
      <c r="H19" s="13" t="s">
        <v>71</v>
      </c>
      <c r="I19" s="13" t="s">
        <v>72</v>
      </c>
      <c r="J19" s="14" t="s">
        <v>73</v>
      </c>
      <c r="K19" s="15">
        <f t="shared" si="0"/>
        <v>0.001</v>
      </c>
      <c r="L19" s="16">
        <f t="shared" si="1"/>
        <v>0</v>
      </c>
      <c r="M19" s="17">
        <v>0.1</v>
      </c>
    </row>
    <row r="20" spans="1:13" s="18" customFormat="1" ht="23.25" customHeight="1">
      <c r="A20" s="11" t="s">
        <v>74</v>
      </c>
      <c r="B20" s="12" t="s">
        <v>75</v>
      </c>
      <c r="C20" s="12">
        <v>3300000</v>
      </c>
      <c r="D20" s="12">
        <v>0.5</v>
      </c>
      <c r="E20" s="12">
        <v>3510000</v>
      </c>
      <c r="F20" s="13"/>
      <c r="G20" s="12" t="s">
        <v>76</v>
      </c>
      <c r="H20" s="13" t="s">
        <v>77</v>
      </c>
      <c r="I20" s="13" t="s">
        <v>78</v>
      </c>
      <c r="J20" s="14"/>
      <c r="K20" s="15">
        <f t="shared" si="0"/>
        <v>0.0636363636363636</v>
      </c>
      <c r="L20" s="16">
        <f t="shared" si="1"/>
        <v>0</v>
      </c>
      <c r="M20" s="17"/>
    </row>
    <row r="21" spans="1:13" s="18" customFormat="1" ht="23.25" customHeight="1">
      <c r="A21" s="11" t="s">
        <v>79</v>
      </c>
      <c r="B21" s="12" t="s">
        <v>80</v>
      </c>
      <c r="C21" s="12">
        <v>2200000</v>
      </c>
      <c r="D21" s="12">
        <v>0.5</v>
      </c>
      <c r="E21" s="12">
        <v>2200000</v>
      </c>
      <c r="F21" s="13"/>
      <c r="G21" s="12"/>
      <c r="H21" s="13" t="s">
        <v>81</v>
      </c>
      <c r="I21" s="13" t="s">
        <v>82</v>
      </c>
      <c r="J21" s="14"/>
      <c r="K21" s="15">
        <f t="shared" si="0"/>
        <v>0</v>
      </c>
      <c r="L21" s="16">
        <f t="shared" si="1"/>
        <v>0</v>
      </c>
      <c r="M21" s="17"/>
    </row>
    <row r="22" spans="1:13" s="18" customFormat="1" ht="23.25" customHeight="1">
      <c r="A22" s="11" t="s">
        <v>83</v>
      </c>
      <c r="B22" s="12" t="s">
        <v>84</v>
      </c>
      <c r="C22" s="12">
        <v>150</v>
      </c>
      <c r="D22" s="12">
        <v>0.5</v>
      </c>
      <c r="E22" s="12">
        <v>217.5</v>
      </c>
      <c r="F22" s="13">
        <v>148.2</v>
      </c>
      <c r="G22" s="12" t="s">
        <v>31</v>
      </c>
      <c r="H22" s="13" t="s">
        <v>85</v>
      </c>
      <c r="I22" s="13" t="s">
        <v>86</v>
      </c>
      <c r="J22" s="14"/>
      <c r="K22" s="15">
        <f t="shared" si="0"/>
        <v>0.45</v>
      </c>
      <c r="L22" s="16">
        <f t="shared" si="1"/>
        <v>0</v>
      </c>
      <c r="M22" s="17">
        <v>0.1</v>
      </c>
    </row>
    <row r="23" spans="1:13" s="18" customFormat="1" ht="23.25" customHeight="1">
      <c r="A23" s="11" t="s">
        <v>87</v>
      </c>
      <c r="B23" s="12" t="s">
        <v>88</v>
      </c>
      <c r="C23" s="12">
        <v>68000</v>
      </c>
      <c r="D23" s="12">
        <v>0.5</v>
      </c>
      <c r="E23" s="12">
        <v>87800</v>
      </c>
      <c r="F23" s="13">
        <v>66600</v>
      </c>
      <c r="G23" s="12" t="s">
        <v>31</v>
      </c>
      <c r="H23" s="13" t="s">
        <v>89</v>
      </c>
      <c r="I23" s="13" t="s">
        <v>90</v>
      </c>
      <c r="J23" s="14"/>
      <c r="K23" s="15">
        <f t="shared" si="0"/>
        <v>0.29117647058823504</v>
      </c>
      <c r="L23" s="16">
        <f t="shared" si="1"/>
        <v>0</v>
      </c>
      <c r="M23" s="17">
        <v>0.1</v>
      </c>
    </row>
    <row r="24" spans="1:13" s="18" customFormat="1" ht="23.25" customHeight="1">
      <c r="A24" s="11" t="s">
        <v>91</v>
      </c>
      <c r="B24" s="12" t="s">
        <v>92</v>
      </c>
      <c r="C24" s="12">
        <v>820000</v>
      </c>
      <c r="D24" s="12">
        <v>0.5</v>
      </c>
      <c r="E24" s="12">
        <v>715000</v>
      </c>
      <c r="F24" s="13">
        <v>821000</v>
      </c>
      <c r="G24" s="12" t="s">
        <v>31</v>
      </c>
      <c r="H24" s="13" t="s">
        <v>78</v>
      </c>
      <c r="I24" s="13" t="s">
        <v>81</v>
      </c>
      <c r="J24" s="14"/>
      <c r="K24" s="15">
        <f t="shared" si="0"/>
        <v>-0.12804878048780502</v>
      </c>
      <c r="L24" s="16">
        <f t="shared" si="1"/>
        <v>0</v>
      </c>
      <c r="M24" s="17">
        <v>0.1</v>
      </c>
    </row>
    <row r="25" spans="1:13" s="18" customFormat="1" ht="23.25" customHeight="1">
      <c r="A25" s="11" t="s">
        <v>93</v>
      </c>
      <c r="B25" s="12" t="s">
        <v>94</v>
      </c>
      <c r="C25" s="12">
        <v>220000</v>
      </c>
      <c r="D25" s="12">
        <v>0.5</v>
      </c>
      <c r="E25" s="12">
        <v>230800</v>
      </c>
      <c r="F25" s="13"/>
      <c r="G25" s="12"/>
      <c r="H25" s="13" t="s">
        <v>81</v>
      </c>
      <c r="I25" s="13" t="s">
        <v>95</v>
      </c>
      <c r="J25" s="14"/>
      <c r="K25" s="15">
        <f t="shared" si="0"/>
        <v>0.0490909090909091</v>
      </c>
      <c r="L25" s="16">
        <f t="shared" si="1"/>
        <v>0</v>
      </c>
      <c r="M25" s="17"/>
    </row>
    <row r="26" spans="1:13" s="18" customFormat="1" ht="23.25" customHeight="1">
      <c r="A26" s="11" t="s">
        <v>96</v>
      </c>
      <c r="B26" s="12" t="s">
        <v>97</v>
      </c>
      <c r="C26" s="12">
        <v>1000</v>
      </c>
      <c r="D26" s="12">
        <v>0.5</v>
      </c>
      <c r="E26" s="12">
        <v>1251</v>
      </c>
      <c r="F26" s="13">
        <v>988</v>
      </c>
      <c r="G26" s="12" t="s">
        <v>31</v>
      </c>
      <c r="H26" s="13" t="s">
        <v>98</v>
      </c>
      <c r="I26" s="13" t="s">
        <v>99</v>
      </c>
      <c r="J26" s="14"/>
      <c r="K26" s="15">
        <f t="shared" si="0"/>
        <v>0.251</v>
      </c>
      <c r="L26" s="16">
        <f t="shared" si="1"/>
        <v>0</v>
      </c>
      <c r="M26" s="17">
        <v>0.1</v>
      </c>
    </row>
    <row r="27" spans="1:13" s="18" customFormat="1" ht="23.25" customHeight="1">
      <c r="A27" s="11" t="s">
        <v>100</v>
      </c>
      <c r="B27" s="12" t="s">
        <v>101</v>
      </c>
      <c r="C27" s="12">
        <v>47000</v>
      </c>
      <c r="D27" s="12">
        <v>0.5</v>
      </c>
      <c r="E27" s="12">
        <v>56200</v>
      </c>
      <c r="F27" s="13">
        <v>46400</v>
      </c>
      <c r="G27" s="12" t="s">
        <v>31</v>
      </c>
      <c r="H27" s="13" t="s">
        <v>102</v>
      </c>
      <c r="I27" s="13" t="s">
        <v>103</v>
      </c>
      <c r="J27" s="14"/>
      <c r="K27" s="15">
        <f t="shared" si="0"/>
        <v>0.19574468085106403</v>
      </c>
      <c r="L27" s="16">
        <f t="shared" si="1"/>
        <v>0</v>
      </c>
      <c r="M27" s="17">
        <v>0.1</v>
      </c>
    </row>
    <row r="28" spans="1:13" s="18" customFormat="1" ht="23.25" customHeight="1">
      <c r="A28" s="11" t="s">
        <v>104</v>
      </c>
      <c r="B28" s="12" t="s">
        <v>105</v>
      </c>
      <c r="C28" s="12">
        <v>330000</v>
      </c>
      <c r="D28" s="12">
        <v>0.5</v>
      </c>
      <c r="E28" s="12">
        <v>355000</v>
      </c>
      <c r="F28" s="13"/>
      <c r="G28" s="12"/>
      <c r="H28" s="13" t="s">
        <v>103</v>
      </c>
      <c r="I28" s="13" t="s">
        <v>86</v>
      </c>
      <c r="J28" s="14"/>
      <c r="K28" s="15">
        <f t="shared" si="0"/>
        <v>0.0757575757575758</v>
      </c>
      <c r="L28" s="16">
        <f t="shared" si="1"/>
        <v>0</v>
      </c>
      <c r="M28" s="17"/>
    </row>
    <row r="29" spans="1:13" s="18" customFormat="1" ht="23.25" customHeight="1">
      <c r="A29" s="11" t="s">
        <v>106</v>
      </c>
      <c r="B29" s="12" t="s">
        <v>107</v>
      </c>
      <c r="C29" s="12">
        <v>100000</v>
      </c>
      <c r="D29" s="12">
        <v>0.5</v>
      </c>
      <c r="E29" s="12">
        <v>115800</v>
      </c>
      <c r="F29" s="13">
        <v>97700</v>
      </c>
      <c r="G29" s="12" t="s">
        <v>31</v>
      </c>
      <c r="H29" s="13" t="s">
        <v>108</v>
      </c>
      <c r="I29" s="13" t="s">
        <v>103</v>
      </c>
      <c r="J29" s="14"/>
      <c r="K29" s="15">
        <f t="shared" si="0"/>
        <v>0.158</v>
      </c>
      <c r="L29" s="16">
        <f t="shared" si="1"/>
        <v>0</v>
      </c>
      <c r="M29" s="17">
        <v>0.1</v>
      </c>
    </row>
    <row r="30" spans="1:13" s="18" customFormat="1" ht="23.25" customHeight="1">
      <c r="A30" s="11" t="s">
        <v>109</v>
      </c>
      <c r="B30" s="12" t="s">
        <v>110</v>
      </c>
      <c r="C30" s="12">
        <v>100000</v>
      </c>
      <c r="D30" s="12">
        <v>0.5</v>
      </c>
      <c r="E30" s="12">
        <v>94600</v>
      </c>
      <c r="F30" s="13">
        <v>98100</v>
      </c>
      <c r="G30" s="12" t="s">
        <v>31</v>
      </c>
      <c r="H30" s="13" t="s">
        <v>111</v>
      </c>
      <c r="I30" s="13" t="s">
        <v>112</v>
      </c>
      <c r="J30" s="14" t="s">
        <v>113</v>
      </c>
      <c r="K30" s="15">
        <f t="shared" si="0"/>
        <v>-0.054</v>
      </c>
      <c r="L30" s="16">
        <f t="shared" si="1"/>
        <v>0</v>
      </c>
      <c r="M30" s="17">
        <v>0.1</v>
      </c>
    </row>
    <row r="31" spans="1:13" s="18" customFormat="1" ht="23.25" customHeight="1">
      <c r="A31" s="11" t="s">
        <v>114</v>
      </c>
      <c r="B31" s="12" t="s">
        <v>115</v>
      </c>
      <c r="C31" s="12">
        <v>6800000</v>
      </c>
      <c r="D31" s="12">
        <v>0.5</v>
      </c>
      <c r="E31" s="12">
        <v>14000000</v>
      </c>
      <c r="F31" s="13">
        <v>990000</v>
      </c>
      <c r="G31" s="12" t="s">
        <v>31</v>
      </c>
      <c r="H31" s="13" t="s">
        <v>112</v>
      </c>
      <c r="I31" s="13" t="s">
        <v>116</v>
      </c>
      <c r="J31" s="14"/>
      <c r="K31" s="15">
        <f t="shared" si="0"/>
        <v>1.05882352941176</v>
      </c>
      <c r="L31" s="16">
        <f t="shared" si="1"/>
        <v>0</v>
      </c>
      <c r="M31" s="17">
        <v>0.1</v>
      </c>
    </row>
    <row r="32" spans="1:13" s="18" customFormat="1" ht="23.25" customHeight="1">
      <c r="A32" s="11" t="s">
        <v>117</v>
      </c>
      <c r="B32" s="12" t="s">
        <v>118</v>
      </c>
      <c r="C32" s="12">
        <v>47000</v>
      </c>
      <c r="D32" s="12">
        <v>0.5</v>
      </c>
      <c r="E32" s="12">
        <v>48500</v>
      </c>
      <c r="F32" s="13"/>
      <c r="G32" s="12"/>
      <c r="H32" s="13" t="s">
        <v>119</v>
      </c>
      <c r="I32" s="13" t="s">
        <v>120</v>
      </c>
      <c r="J32" s="14"/>
      <c r="K32" s="15">
        <f t="shared" si="0"/>
        <v>0.0319148936170213</v>
      </c>
      <c r="L32" s="16">
        <f t="shared" si="1"/>
        <v>0</v>
      </c>
      <c r="M32" s="17"/>
    </row>
    <row r="33" spans="1:13" s="18" customFormat="1" ht="23.25" customHeight="1">
      <c r="A33" s="11" t="s">
        <v>121</v>
      </c>
      <c r="B33" s="12" t="s">
        <v>122</v>
      </c>
      <c r="C33" s="12">
        <v>100000</v>
      </c>
      <c r="D33" s="12">
        <v>0.5</v>
      </c>
      <c r="E33" s="12">
        <v>92600</v>
      </c>
      <c r="F33" s="13"/>
      <c r="G33" s="12"/>
      <c r="H33" s="13" t="s">
        <v>123</v>
      </c>
      <c r="I33" s="13" t="s">
        <v>124</v>
      </c>
      <c r="J33" s="14"/>
      <c r="K33" s="15">
        <f t="shared" si="0"/>
        <v>-0.074</v>
      </c>
      <c r="L33" s="16">
        <f t="shared" si="1"/>
        <v>0</v>
      </c>
      <c r="M33" s="17"/>
    </row>
    <row r="34" spans="1:13" s="18" customFormat="1" ht="23.25" customHeight="1">
      <c r="A34" s="11" t="s">
        <v>125</v>
      </c>
      <c r="B34" s="12" t="s">
        <v>126</v>
      </c>
      <c r="C34" s="12">
        <v>33000</v>
      </c>
      <c r="D34" s="12">
        <v>0.5</v>
      </c>
      <c r="E34" s="12">
        <v>37300</v>
      </c>
      <c r="F34" s="13"/>
      <c r="G34" s="12"/>
      <c r="H34" s="13" t="s">
        <v>127</v>
      </c>
      <c r="I34" s="13" t="s">
        <v>128</v>
      </c>
      <c r="J34" s="14"/>
      <c r="K34" s="15">
        <f t="shared" si="0"/>
        <v>0.13030303030303</v>
      </c>
      <c r="L34" s="16">
        <f t="shared" si="1"/>
        <v>0</v>
      </c>
      <c r="M34" s="17"/>
    </row>
    <row r="35" spans="1:13" s="18" customFormat="1" ht="23.25" customHeight="1">
      <c r="A35" s="11" t="s">
        <v>129</v>
      </c>
      <c r="B35" s="12" t="s">
        <v>130</v>
      </c>
      <c r="C35" s="12">
        <v>4.7</v>
      </c>
      <c r="D35" s="12">
        <v>0.5</v>
      </c>
      <c r="E35" s="12">
        <v>4.5</v>
      </c>
      <c r="F35" s="13"/>
      <c r="G35" s="12"/>
      <c r="H35" s="13" t="s">
        <v>131</v>
      </c>
      <c r="I35" s="13" t="s">
        <v>132</v>
      </c>
      <c r="J35" s="14"/>
      <c r="K35" s="15">
        <f t="shared" si="0"/>
        <v>-0.0425531914893617</v>
      </c>
      <c r="L35" s="16">
        <f t="shared" si="1"/>
        <v>0</v>
      </c>
      <c r="M35" s="17"/>
    </row>
    <row r="36" spans="1:13" s="18" customFormat="1" ht="23.25" customHeight="1">
      <c r="A36" s="11" t="s">
        <v>133</v>
      </c>
      <c r="B36" s="12" t="s">
        <v>134</v>
      </c>
      <c r="C36" s="12">
        <v>10000000</v>
      </c>
      <c r="D36" s="12">
        <v>0.5</v>
      </c>
      <c r="E36" s="12">
        <v>9530000</v>
      </c>
      <c r="F36" s="13"/>
      <c r="G36" s="12"/>
      <c r="H36" s="13" t="s">
        <v>135</v>
      </c>
      <c r="I36" s="13" t="s">
        <v>136</v>
      </c>
      <c r="J36" s="14"/>
      <c r="K36" s="15">
        <f t="shared" si="0"/>
        <v>-0.047</v>
      </c>
      <c r="L36" s="16">
        <f t="shared" si="1"/>
        <v>0</v>
      </c>
      <c r="M36" s="17"/>
    </row>
    <row r="37" spans="1:13" s="18" customFormat="1" ht="23.25" customHeight="1">
      <c r="A37" s="11" t="s">
        <v>137</v>
      </c>
      <c r="B37" s="12" t="s">
        <v>138</v>
      </c>
      <c r="C37" s="12">
        <v>220000</v>
      </c>
      <c r="D37" s="12">
        <v>0.5</v>
      </c>
      <c r="E37" s="12">
        <v>253800</v>
      </c>
      <c r="F37" s="13">
        <v>220700</v>
      </c>
      <c r="G37" s="12" t="s">
        <v>31</v>
      </c>
      <c r="H37" s="13" t="s">
        <v>139</v>
      </c>
      <c r="I37" s="13" t="s">
        <v>140</v>
      </c>
      <c r="J37" s="14"/>
      <c r="K37" s="15">
        <f t="shared" si="0"/>
        <v>0.15363636363636402</v>
      </c>
      <c r="L37" s="16">
        <f t="shared" si="1"/>
        <v>0</v>
      </c>
      <c r="M37" s="17">
        <v>0.1</v>
      </c>
    </row>
    <row r="38" spans="1:13" s="18" customFormat="1" ht="23.25" customHeight="1">
      <c r="A38" s="11" t="s">
        <v>141</v>
      </c>
      <c r="B38" s="12" t="s">
        <v>142</v>
      </c>
      <c r="C38" s="12">
        <v>1000000</v>
      </c>
      <c r="D38" s="12">
        <v>0.5</v>
      </c>
      <c r="E38" s="12">
        <v>1149000</v>
      </c>
      <c r="F38" s="13">
        <v>990000</v>
      </c>
      <c r="G38" s="12" t="s">
        <v>31</v>
      </c>
      <c r="H38" s="13" t="s">
        <v>143</v>
      </c>
      <c r="I38" s="13" t="s">
        <v>144</v>
      </c>
      <c r="J38" s="14"/>
      <c r="K38" s="15">
        <f t="shared" si="0"/>
        <v>0.149</v>
      </c>
      <c r="L38" s="16">
        <f t="shared" si="1"/>
        <v>0</v>
      </c>
      <c r="M38" s="17">
        <v>0.1</v>
      </c>
    </row>
    <row r="39" spans="1:13" s="18" customFormat="1" ht="23.25" customHeight="1">
      <c r="A39" s="11" t="s">
        <v>145</v>
      </c>
      <c r="B39" s="12" t="s">
        <v>146</v>
      </c>
      <c r="C39" s="12">
        <v>4700</v>
      </c>
      <c r="D39" s="12">
        <v>0.5</v>
      </c>
      <c r="E39" s="12">
        <v>4830</v>
      </c>
      <c r="F39" s="13"/>
      <c r="G39" s="12"/>
      <c r="H39" s="13" t="s">
        <v>143</v>
      </c>
      <c r="I39" s="13" t="s">
        <v>147</v>
      </c>
      <c r="J39" s="14"/>
      <c r="K39" s="15">
        <f t="shared" si="0"/>
        <v>0.027659574468085098</v>
      </c>
      <c r="L39" s="16">
        <f t="shared" si="1"/>
        <v>0</v>
      </c>
      <c r="M39" s="17"/>
    </row>
    <row r="40" spans="1:13" s="18" customFormat="1" ht="23.25" customHeight="1">
      <c r="A40" s="11" t="s">
        <v>148</v>
      </c>
      <c r="B40" s="12" t="s">
        <v>149</v>
      </c>
      <c r="C40" s="12">
        <v>47000</v>
      </c>
      <c r="D40" s="12">
        <v>0.5</v>
      </c>
      <c r="E40" s="12">
        <v>48100</v>
      </c>
      <c r="F40" s="13">
        <v>46300</v>
      </c>
      <c r="G40" s="12" t="s">
        <v>31</v>
      </c>
      <c r="H40" s="13" t="s">
        <v>143</v>
      </c>
      <c r="I40" s="13" t="s">
        <v>135</v>
      </c>
      <c r="J40" s="14" t="s">
        <v>150</v>
      </c>
      <c r="K40" s="15">
        <f t="shared" si="0"/>
        <v>0.0234042553191489</v>
      </c>
      <c r="L40" s="16">
        <f t="shared" si="1"/>
        <v>0</v>
      </c>
      <c r="M40" s="17">
        <v>0.1</v>
      </c>
    </row>
    <row r="41" spans="1:13" s="18" customFormat="1" ht="23.25" customHeight="1">
      <c r="A41" s="11" t="s">
        <v>151</v>
      </c>
      <c r="B41" s="12" t="s">
        <v>152</v>
      </c>
      <c r="C41" s="12">
        <v>6800</v>
      </c>
      <c r="D41" s="12">
        <v>0.5</v>
      </c>
      <c r="E41" s="12">
        <v>6510</v>
      </c>
      <c r="F41" s="13">
        <v>6700</v>
      </c>
      <c r="G41" s="12" t="s">
        <v>31</v>
      </c>
      <c r="H41" s="13" t="s">
        <v>153</v>
      </c>
      <c r="I41" s="13" t="s">
        <v>154</v>
      </c>
      <c r="J41" s="14"/>
      <c r="K41" s="15">
        <f t="shared" si="0"/>
        <v>-0.0426470588235294</v>
      </c>
      <c r="L41" s="16">
        <f t="shared" si="1"/>
        <v>0</v>
      </c>
      <c r="M41" s="17">
        <v>0.1</v>
      </c>
    </row>
    <row r="42" spans="1:13" s="18" customFormat="1" ht="23.25" customHeight="1">
      <c r="A42" s="11" t="s">
        <v>155</v>
      </c>
      <c r="B42" s="12" t="s">
        <v>156</v>
      </c>
      <c r="C42" s="12">
        <v>150000</v>
      </c>
      <c r="D42" s="12">
        <v>0.5</v>
      </c>
      <c r="E42" s="12">
        <v>199900</v>
      </c>
      <c r="F42" s="13">
        <v>148600</v>
      </c>
      <c r="G42" s="12" t="s">
        <v>31</v>
      </c>
      <c r="H42" s="13" t="s">
        <v>157</v>
      </c>
      <c r="I42" s="13" t="s">
        <v>158</v>
      </c>
      <c r="J42" s="14"/>
      <c r="K42" s="15">
        <f t="shared" si="0"/>
        <v>0.332666666666667</v>
      </c>
      <c r="L42" s="16">
        <f t="shared" si="1"/>
        <v>0</v>
      </c>
      <c r="M42" s="17">
        <v>0.1</v>
      </c>
    </row>
    <row r="43" spans="1:13" s="18" customFormat="1" ht="23.25" customHeight="1">
      <c r="A43" s="11" t="s">
        <v>159</v>
      </c>
      <c r="B43" s="12" t="s">
        <v>160</v>
      </c>
      <c r="C43" s="12">
        <v>68000</v>
      </c>
      <c r="D43" s="12">
        <v>0.5</v>
      </c>
      <c r="E43" s="12">
        <v>198000</v>
      </c>
      <c r="F43" s="13">
        <v>66800</v>
      </c>
      <c r="G43" s="12" t="s">
        <v>31</v>
      </c>
      <c r="H43" s="13" t="s">
        <v>161</v>
      </c>
      <c r="I43" s="13" t="s">
        <v>158</v>
      </c>
      <c r="J43" s="14" t="s">
        <v>162</v>
      </c>
      <c r="K43" s="15">
        <f t="shared" si="0"/>
        <v>1.9117647058823501</v>
      </c>
      <c r="L43" s="16">
        <f t="shared" si="1"/>
        <v>0</v>
      </c>
      <c r="M43" s="17">
        <v>0.1</v>
      </c>
    </row>
    <row r="44" spans="1:13" s="18" customFormat="1" ht="23.25" customHeight="1">
      <c r="A44" s="11" t="s">
        <v>163</v>
      </c>
      <c r="B44" s="12" t="s">
        <v>164</v>
      </c>
      <c r="C44" s="12">
        <v>56000</v>
      </c>
      <c r="D44" s="12">
        <v>0.5</v>
      </c>
      <c r="E44" s="12">
        <v>59200</v>
      </c>
      <c r="F44" s="13"/>
      <c r="G44" s="12"/>
      <c r="H44" s="13" t="s">
        <v>139</v>
      </c>
      <c r="I44" s="13" t="s">
        <v>165</v>
      </c>
      <c r="J44" s="14"/>
      <c r="K44" s="15">
        <f t="shared" si="0"/>
        <v>0.0571428571428571</v>
      </c>
      <c r="L44" s="16">
        <f t="shared" si="1"/>
        <v>0</v>
      </c>
      <c r="M44" s="17"/>
    </row>
    <row r="45" spans="1:13" s="18" customFormat="1" ht="23.25" customHeight="1">
      <c r="A45" s="11" t="s">
        <v>166</v>
      </c>
      <c r="B45" s="12" t="s">
        <v>167</v>
      </c>
      <c r="C45" s="12">
        <v>330000</v>
      </c>
      <c r="D45" s="12">
        <v>0.5</v>
      </c>
      <c r="E45" s="12">
        <v>398000</v>
      </c>
      <c r="F45" s="13">
        <v>326000</v>
      </c>
      <c r="G45" s="12" t="s">
        <v>31</v>
      </c>
      <c r="H45" s="13" t="s">
        <v>168</v>
      </c>
      <c r="I45" s="13" t="s">
        <v>169</v>
      </c>
      <c r="J45" s="14"/>
      <c r="K45" s="15">
        <f t="shared" si="0"/>
        <v>0.20606060606060603</v>
      </c>
      <c r="L45" s="16">
        <f t="shared" si="1"/>
        <v>0</v>
      </c>
      <c r="M45" s="17">
        <v>0.1</v>
      </c>
    </row>
    <row r="46" spans="1:13" s="18" customFormat="1" ht="23.25" customHeight="1">
      <c r="A46" s="11" t="s">
        <v>170</v>
      </c>
      <c r="B46" s="12" t="s">
        <v>171</v>
      </c>
      <c r="C46" s="12">
        <v>330000</v>
      </c>
      <c r="D46" s="12">
        <v>0.5</v>
      </c>
      <c r="E46" s="12">
        <v>325000</v>
      </c>
      <c r="F46" s="13">
        <v>326000</v>
      </c>
      <c r="G46" s="12" t="s">
        <v>31</v>
      </c>
      <c r="H46" s="13" t="s">
        <v>168</v>
      </c>
      <c r="I46" s="13" t="s">
        <v>172</v>
      </c>
      <c r="J46" s="14"/>
      <c r="K46" s="15">
        <f t="shared" si="0"/>
        <v>-0.0151515151515152</v>
      </c>
      <c r="L46" s="16">
        <f t="shared" si="1"/>
        <v>0</v>
      </c>
      <c r="M46" s="17">
        <v>0.1</v>
      </c>
    </row>
    <row r="47" spans="1:13" s="18" customFormat="1" ht="23.25" customHeight="1">
      <c r="A47" s="11" t="s">
        <v>173</v>
      </c>
      <c r="B47" s="12" t="s">
        <v>174</v>
      </c>
      <c r="C47" s="12">
        <v>150000</v>
      </c>
      <c r="D47" s="12">
        <v>0.5</v>
      </c>
      <c r="E47" s="12">
        <v>171000</v>
      </c>
      <c r="F47" s="13">
        <v>148800</v>
      </c>
      <c r="G47" s="12" t="s">
        <v>31</v>
      </c>
      <c r="H47" s="13" t="s">
        <v>175</v>
      </c>
      <c r="I47" s="13" t="s">
        <v>168</v>
      </c>
      <c r="J47" s="14"/>
      <c r="K47" s="15">
        <f t="shared" si="0"/>
        <v>0.14</v>
      </c>
      <c r="L47" s="16">
        <f t="shared" si="1"/>
        <v>0</v>
      </c>
      <c r="M47" s="17">
        <v>0.1</v>
      </c>
    </row>
    <row r="48" spans="1:13" s="18" customFormat="1" ht="23.25" customHeight="1">
      <c r="A48" s="11" t="s">
        <v>176</v>
      </c>
      <c r="B48" s="12" t="s">
        <v>177</v>
      </c>
      <c r="C48" s="12">
        <v>68</v>
      </c>
      <c r="D48" s="12">
        <v>0.5</v>
      </c>
      <c r="E48" s="12"/>
      <c r="F48" s="13"/>
      <c r="G48" s="12"/>
      <c r="H48" s="13" t="s">
        <v>131</v>
      </c>
      <c r="I48" s="13" t="s">
        <v>178</v>
      </c>
      <c r="J48" s="14"/>
      <c r="K48" s="15">
        <f t="shared" si="0"/>
        <v>-1</v>
      </c>
      <c r="L48" s="16">
        <f t="shared" si="1"/>
        <v>0</v>
      </c>
      <c r="M48" s="17"/>
    </row>
    <row r="49" spans="1:13" s="18" customFormat="1" ht="23.25" customHeight="1">
      <c r="A49" s="11" t="s">
        <v>179</v>
      </c>
      <c r="B49" s="12" t="s">
        <v>180</v>
      </c>
      <c r="C49" s="12">
        <v>220000</v>
      </c>
      <c r="D49" s="12">
        <v>0.5</v>
      </c>
      <c r="E49" s="12">
        <v>247600</v>
      </c>
      <c r="F49" s="13">
        <v>216500</v>
      </c>
      <c r="G49" s="12" t="s">
        <v>31</v>
      </c>
      <c r="H49" s="13" t="s">
        <v>181</v>
      </c>
      <c r="I49" s="13" t="s">
        <v>182</v>
      </c>
      <c r="J49" s="14"/>
      <c r="K49" s="15">
        <f t="shared" si="0"/>
        <v>0.125454545454545</v>
      </c>
      <c r="L49" s="16">
        <f t="shared" si="1"/>
        <v>0</v>
      </c>
      <c r="M49" s="17">
        <v>0.1</v>
      </c>
    </row>
    <row r="50" spans="1:13" s="18" customFormat="1" ht="23.25" customHeight="1">
      <c r="A50" s="11" t="s">
        <v>183</v>
      </c>
      <c r="B50" s="12" t="s">
        <v>184</v>
      </c>
      <c r="C50" s="12">
        <v>4700000</v>
      </c>
      <c r="D50" s="12">
        <v>0.5</v>
      </c>
      <c r="E50" s="12">
        <v>4570000</v>
      </c>
      <c r="F50" s="13">
        <v>4610000</v>
      </c>
      <c r="G50" s="12" t="s">
        <v>31</v>
      </c>
      <c r="H50" s="13" t="s">
        <v>185</v>
      </c>
      <c r="I50" s="13" t="s">
        <v>153</v>
      </c>
      <c r="J50" s="14"/>
      <c r="K50" s="15">
        <f t="shared" si="0"/>
        <v>-0.027659574468085098</v>
      </c>
      <c r="L50" s="16">
        <f t="shared" si="1"/>
        <v>0</v>
      </c>
      <c r="M50" s="17">
        <v>0.1</v>
      </c>
    </row>
    <row r="51" spans="1:13" s="18" customFormat="1" ht="23.25" customHeight="1">
      <c r="A51" s="11" t="s">
        <v>186</v>
      </c>
      <c r="B51" s="12" t="s">
        <v>187</v>
      </c>
      <c r="C51" s="12">
        <v>220000</v>
      </c>
      <c r="D51" s="12">
        <v>0.5</v>
      </c>
      <c r="E51" s="12">
        <v>313000</v>
      </c>
      <c r="F51" s="13">
        <v>218600</v>
      </c>
      <c r="G51" s="12" t="s">
        <v>31</v>
      </c>
      <c r="H51" s="13" t="s">
        <v>185</v>
      </c>
      <c r="I51" s="13" t="s">
        <v>188</v>
      </c>
      <c r="J51" s="14"/>
      <c r="K51" s="15">
        <f t="shared" si="0"/>
        <v>0.422727272727273</v>
      </c>
      <c r="L51" s="16">
        <f t="shared" si="1"/>
        <v>0</v>
      </c>
      <c r="M51" s="17">
        <v>0.1</v>
      </c>
    </row>
    <row r="52" spans="1:13" s="18" customFormat="1" ht="23.25" customHeight="1">
      <c r="A52" s="11" t="s">
        <v>189</v>
      </c>
      <c r="B52" s="12" t="s">
        <v>190</v>
      </c>
      <c r="C52" s="12">
        <v>150000</v>
      </c>
      <c r="D52" s="12">
        <v>0.5</v>
      </c>
      <c r="E52" s="12">
        <v>152600</v>
      </c>
      <c r="F52" s="13"/>
      <c r="G52" s="12"/>
      <c r="H52" s="13" t="s">
        <v>191</v>
      </c>
      <c r="I52" s="13" t="s">
        <v>182</v>
      </c>
      <c r="J52" s="14"/>
      <c r="K52" s="15">
        <f t="shared" si="0"/>
        <v>0.0173333333333333</v>
      </c>
      <c r="L52" s="16">
        <f t="shared" si="1"/>
        <v>0</v>
      </c>
      <c r="M52" s="17"/>
    </row>
    <row r="53" spans="1:13" s="18" customFormat="1" ht="23.25" customHeight="1">
      <c r="A53" s="11" t="s">
        <v>192</v>
      </c>
      <c r="B53" s="12" t="s">
        <v>96</v>
      </c>
      <c r="C53" s="12">
        <v>15000</v>
      </c>
      <c r="D53" s="12">
        <v>2</v>
      </c>
      <c r="E53" s="12">
        <v>17000</v>
      </c>
      <c r="F53" s="13">
        <v>15010</v>
      </c>
      <c r="G53" s="12"/>
      <c r="H53" s="13" t="s">
        <v>193</v>
      </c>
      <c r="I53" s="13" t="s">
        <v>194</v>
      </c>
      <c r="J53" s="14"/>
      <c r="K53" s="15">
        <f t="shared" si="0"/>
        <v>0.133333333333333</v>
      </c>
      <c r="L53" s="16">
        <f t="shared" si="1"/>
        <v>0</v>
      </c>
      <c r="M53" s="19">
        <v>1.55</v>
      </c>
    </row>
    <row r="54" spans="1:13" s="18" customFormat="1" ht="23.25" customHeight="1">
      <c r="A54" s="11" t="s">
        <v>195</v>
      </c>
      <c r="B54" s="12" t="s">
        <v>100</v>
      </c>
      <c r="C54" s="12">
        <v>135</v>
      </c>
      <c r="D54" s="12">
        <v>5</v>
      </c>
      <c r="E54" s="12">
        <v>143.4</v>
      </c>
      <c r="F54" s="13"/>
      <c r="G54" s="12"/>
      <c r="H54" s="13" t="s">
        <v>196</v>
      </c>
      <c r="I54" s="13"/>
      <c r="J54" s="14"/>
      <c r="K54" s="15">
        <f t="shared" si="0"/>
        <v>0.0622222222222223</v>
      </c>
      <c r="L54" s="16">
        <f t="shared" si="1"/>
        <v>0</v>
      </c>
      <c r="M54" s="19"/>
    </row>
    <row r="55" spans="1:13" ht="12.75">
      <c r="A55" s="20"/>
      <c r="B55" s="20"/>
      <c r="C55" s="21"/>
      <c r="D55" s="21"/>
      <c r="E55" s="20"/>
      <c r="F55" s="21"/>
      <c r="G55" s="20"/>
      <c r="H55" s="21"/>
      <c r="I55" s="21"/>
      <c r="J55" s="22"/>
      <c r="K55" s="23"/>
      <c r="L55" s="20"/>
      <c r="M55" s="19">
        <f>SUM(M4:M54)</f>
        <v>4.45</v>
      </c>
    </row>
  </sheetData>
  <sheetProtection selectLockedCells="1" selectUnlockedCells="1"/>
  <mergeCells count="2">
    <mergeCell ref="A1:J1"/>
    <mergeCell ref="A2:J2"/>
  </mergeCells>
  <conditionalFormatting sqref="L4:L54">
    <cfRule type="cellIs" priority="1" dxfId="0" operator="equal" stopIfTrue="1">
      <formula>"X"</formula>
    </cfRule>
  </conditionalFormatting>
  <printOptions/>
  <pageMargins left="0.18263888888888888" right="0.22361111111111112" top="0.1736111111111111" bottom="0.1736111111111111" header="0.5118055555555555" footer="0.5118055555555555"/>
  <pageSetup firstPageNumber="1" useFirstPageNumber="1" fitToHeight="2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 Frahm</dc:creator>
  <cp:keywords/>
  <dc:description/>
  <cp:lastModifiedBy/>
  <cp:lastPrinted>2019-04-12T22:16:46Z</cp:lastPrinted>
  <dcterms:created xsi:type="dcterms:W3CDTF">2019-04-07T19:40:20Z</dcterms:created>
  <dcterms:modified xsi:type="dcterms:W3CDTF">2019-10-03T23:00:45Z</dcterms:modified>
  <cp:category/>
  <cp:version/>
  <cp:contentType/>
  <cp:contentStatus/>
  <cp:revision>30</cp:revision>
</cp:coreProperties>
</file>